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F5BEC8F0-4F8B-47E3-A1D3-53FEB361E0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0" i="8" l="1"/>
  <c r="A13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<sst xmlns="http://schemas.openxmlformats.org/spreadsheetml/2006/main" count="52" uniqueCount="43">
  <si>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</si>
  <si>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</si>
  <si>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</si>
  <si>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</si>
  <si>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</si>
  <si>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</si>
  <si>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</si>
  <si>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</si>
  <si>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</si>
  <si>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</si>
  <si>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</si>
  <si>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</si>
  <si>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</si>
  <si>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</si>
  <si>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</si>
  <si>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</si>
  <si>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</si>
  <si>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</si>
  <si>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</si>
  <si>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</si>
  <si>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</si>
  <si>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</si>
  <si>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</si>
  <si>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</si>
  <si>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</si>
  <si>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</si>
  <si>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</si>
  <si>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</si>
  <si>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</si>
  <si>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</si>
  <si>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</si>
  <si>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</si>
  <si>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</si>
  <si>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</si>
  <si>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</si>
  <si>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Bo Groth</t>
  </si>
  <si>
    <t>Side Match</t>
  </si>
  <si>
    <t>C. &amp; H. Side Match</t>
  </si>
  <si>
    <t>Reserverad</t>
  </si>
  <si>
    <t>Tot</t>
  </si>
  <si>
    <t>Par</t>
  </si>
  <si>
    <t>Index3ver2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</si>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</sst>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Z13"/>
  <sheetViews>
    <sheetView tabSelected="1" zoomScaleNormal="100" workbookViewId="0"/>
  </sheetViews>
  <sheetFormatPr defaultColWidth="11.6640625" defaultRowHeight="13.8" x14ac:dyDescent="0.25"/>
  <cols>
    <col min="1" max="1" width="12.33203125" style="92" bestFit="1" customWidth="1"/>
    <col min="2" max="3" width="5.5546875" style="92" bestFit="1" customWidth="1"/>
    <col min="4" max="4" width="4.88671875" style="92" bestFit="1" customWidth="1"/>
    <col min="5" max="5" width="5.5546875" style="92" bestFit="1" customWidth="1"/>
    <col min="6" max="6" width="4.88671875" style="92" bestFit="1" customWidth="1"/>
    <col min="7" max="9" width="5.5546875" style="92" bestFit="1" customWidth="1"/>
    <col min="10" max="10" width="4.88671875" style="92" bestFit="1" customWidth="1"/>
    <col min="11" max="11" width="6.6640625" style="93" bestFit="1" customWidth="1"/>
    <col min="12" max="12" width="5.21875" style="92" bestFit="1" customWidth="1"/>
    <col min="13" max="15" width="5.5546875" style="92" bestFit="1" customWidth="1"/>
    <col min="16" max="16" width="5.21875" style="92" bestFit="1" customWidth="1"/>
    <col min="17" max="17" width="5.5546875" style="92" bestFit="1" customWidth="1"/>
    <col min="18" max="18" width="6.6640625" style="92" bestFit="1" customWidth="1"/>
    <col min="19" max="19" width="5.5546875" style="92" bestFit="1" customWidth="1"/>
    <col min="20" max="20" width="6.6640625" style="92" bestFit="1" customWidth="1"/>
    <col min="21" max="21" width="6.77734375" style="93" bestFit="1" customWidth="1"/>
    <col min="22" max="22" width="6.33203125" style="93" bestFit="1" customWidth="1"/>
    <col min="23" max="23" width="6.5546875" style="92" bestFit="1" customWidth="1"/>
    <col min="24" max="24" width="5.77734375" style="92" bestFit="1" customWidth="1"/>
    <col min="25" max="25" width="6.44140625" style="92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hidden="1" customWidth="1"/>
    <col min="105" max="16384" width="11.6640625" style="1"/>
  </cols>
  <sheetData>
    <row r="1" spans="1:103" ht="30" customHeight="1" x14ac:dyDescent="0.35">
      <c r="A1" s="45" t="s">
        <v>35</v>
      </c>
      <c r="B1" s="114" t="s">
        <v>16</v>
      </c>
      <c r="C1" s="114"/>
      <c r="D1" s="114"/>
      <c r="E1" s="98">
        <v>-16</v>
      </c>
      <c r="F1" s="117" t="s">
        <v>12</v>
      </c>
      <c r="G1" s="118"/>
      <c r="H1" s="118"/>
      <c r="I1" s="118"/>
      <c r="J1" s="119"/>
      <c r="K1" s="46" t="s">
        <v>42</v>
      </c>
      <c r="L1" s="120" t="s">
        <v>28</v>
      </c>
      <c r="M1" s="121"/>
      <c r="N1" s="122"/>
      <c r="O1" s="47" t="s">
        <v>31</v>
      </c>
      <c r="P1" s="48">
        <v>0.75</v>
      </c>
      <c r="Q1" s="49" t="s">
        <v>4</v>
      </c>
      <c r="R1" s="48">
        <f>E1*P1</f>
        <v>-12</v>
      </c>
      <c r="S1" s="50" t="s">
        <v>5</v>
      </c>
      <c r="T1" s="48">
        <f>AT11</f>
        <v>-12</v>
      </c>
      <c r="U1" s="51"/>
      <c r="V1" s="45"/>
      <c r="W1" s="115" t="s">
        <v>14</v>
      </c>
      <c r="X1" s="116"/>
      <c r="Y1" s="52">
        <f>COUNT(W12:W13)</f>
        <v>0</v>
      </c>
      <c r="Z1" s="32" t="s">
        <v>13</v>
      </c>
      <c r="AA1" s="7">
        <f>-$R1</f>
        <v>12</v>
      </c>
      <c r="AB1" s="7">
        <f t="shared" ref="AB1:AI1" si="0">AA1</f>
        <v>12</v>
      </c>
      <c r="AC1" s="7">
        <f t="shared" si="0"/>
        <v>12</v>
      </c>
      <c r="AD1" s="7">
        <f t="shared" si="0"/>
        <v>12</v>
      </c>
      <c r="AE1" s="7">
        <f t="shared" si="0"/>
        <v>12</v>
      </c>
      <c r="AF1" s="7">
        <f t="shared" si="0"/>
        <v>12</v>
      </c>
      <c r="AG1" s="7">
        <f t="shared" si="0"/>
        <v>12</v>
      </c>
      <c r="AH1" s="7">
        <f t="shared" si="0"/>
        <v>12</v>
      </c>
      <c r="AI1" s="7">
        <f t="shared" si="0"/>
        <v>12</v>
      </c>
      <c r="AJ1" s="43"/>
      <c r="AK1" s="7">
        <f>AI1</f>
        <v>12</v>
      </c>
      <c r="AL1" s="7">
        <f t="shared" ref="AL1:AS1" si="1">AK1</f>
        <v>12</v>
      </c>
      <c r="AM1" s="7">
        <f t="shared" si="1"/>
        <v>12</v>
      </c>
      <c r="AN1" s="7">
        <f t="shared" si="1"/>
        <v>12</v>
      </c>
      <c r="AO1" s="7">
        <f t="shared" si="1"/>
        <v>12</v>
      </c>
      <c r="AP1" s="7">
        <f t="shared" si="1"/>
        <v>12</v>
      </c>
      <c r="AQ1" s="7">
        <f t="shared" si="1"/>
        <v>12</v>
      </c>
      <c r="AR1" s="7">
        <f t="shared" si="1"/>
        <v>12</v>
      </c>
      <c r="AS1" s="7">
        <f t="shared" si="1"/>
        <v>12</v>
      </c>
      <c r="AU1" s="39">
        <v>19</v>
      </c>
      <c r="AV1" s="7">
        <f>-AA1</f>
        <v>-12</v>
      </c>
      <c r="AW1" s="7">
        <f t="shared" ref="AW1:BD1" si="2">AV1</f>
        <v>-12</v>
      </c>
      <c r="AX1" s="7">
        <f t="shared" si="2"/>
        <v>-12</v>
      </c>
      <c r="AY1" s="7">
        <f t="shared" si="2"/>
        <v>-12</v>
      </c>
      <c r="AZ1" s="7">
        <f t="shared" si="2"/>
        <v>-12</v>
      </c>
      <c r="BA1" s="7">
        <f t="shared" si="2"/>
        <v>-12</v>
      </c>
      <c r="BB1" s="7">
        <f t="shared" si="2"/>
        <v>-12</v>
      </c>
      <c r="BC1" s="7">
        <f t="shared" si="2"/>
        <v>-12</v>
      </c>
      <c r="BD1" s="7">
        <f t="shared" si="2"/>
        <v>-12</v>
      </c>
      <c r="BE1" s="41"/>
      <c r="BF1" s="7">
        <f>BD1</f>
        <v>-12</v>
      </c>
      <c r="BG1" s="7">
        <f t="shared" ref="BG1:BN1" si="3">BF1</f>
        <v>-12</v>
      </c>
      <c r="BH1" s="7">
        <f t="shared" si="3"/>
        <v>-12</v>
      </c>
      <c r="BI1" s="7">
        <f t="shared" si="3"/>
        <v>-12</v>
      </c>
      <c r="BJ1" s="7">
        <f t="shared" si="3"/>
        <v>-12</v>
      </c>
      <c r="BK1" s="7">
        <f t="shared" si="3"/>
        <v>-12</v>
      </c>
      <c r="BL1" s="7">
        <f t="shared" si="3"/>
        <v>-12</v>
      </c>
      <c r="BM1" s="7">
        <f t="shared" si="3"/>
        <v>-12</v>
      </c>
      <c r="BN1" s="7">
        <f t="shared" si="3"/>
        <v>-12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89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89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4</v>
      </c>
      <c r="AB4" s="6">
        <f t="shared" si="11"/>
        <v>8</v>
      </c>
      <c r="AC4" s="6">
        <f t="shared" si="11"/>
        <v>0</v>
      </c>
      <c r="AD4" s="6">
        <f t="shared" si="11"/>
        <v>2</v>
      </c>
      <c r="AE4" s="6">
        <f t="shared" si="11"/>
        <v>0</v>
      </c>
      <c r="AF4" s="6">
        <f t="shared" si="11"/>
        <v>12</v>
      </c>
      <c r="AG4" s="6">
        <f t="shared" si="11"/>
        <v>6</v>
      </c>
      <c r="AH4" s="6">
        <f t="shared" si="11"/>
        <v>10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1</v>
      </c>
      <c r="AM4" s="6">
        <f t="shared" si="12"/>
        <v>9</v>
      </c>
      <c r="AN4" s="6">
        <f t="shared" si="12"/>
        <v>5</v>
      </c>
      <c r="AO4" s="6">
        <f t="shared" si="12"/>
        <v>0</v>
      </c>
      <c r="AP4" s="6">
        <f t="shared" si="12"/>
        <v>7</v>
      </c>
      <c r="AQ4" s="6">
        <f t="shared" si="12"/>
        <v>11</v>
      </c>
      <c r="AR4" s="6">
        <f t="shared" si="12"/>
        <v>3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3" t="s">
        <v>37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0" t="s">
        <v>18</v>
      </c>
      <c r="S6" s="101"/>
      <c r="T6" s="68">
        <f>SUM(T13)</f>
        <v>0</v>
      </c>
      <c r="U6" s="53"/>
      <c r="V6" s="69"/>
      <c r="W6" s="123" t="s">
        <v>30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89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4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34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36</v>
      </c>
      <c r="CK7" s="103"/>
      <c r="CL7" s="103"/>
      <c r="CM7" s="103"/>
      <c r="CN7" s="104"/>
      <c r="CP7" s="102" t="s">
        <v>32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0" t="s">
        <v>18</v>
      </c>
      <c r="S8" s="101"/>
      <c r="T8" s="74">
        <f>SUM(CX10)</f>
        <v>0</v>
      </c>
      <c r="U8" s="76"/>
      <c r="V8" s="77"/>
      <c r="W8" s="105" t="s">
        <v>29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27</v>
      </c>
      <c r="CK8" s="103"/>
      <c r="CL8" s="103"/>
      <c r="CM8" s="103"/>
      <c r="CN8" s="104"/>
      <c r="CP8" s="108" t="s">
        <v>33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-12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95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3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3">
        <f>SUM(L10:T10)</f>
        <v>0</v>
      </c>
      <c r="V10" s="84">
        <f>SUM(K10+U10)</f>
        <v>0</v>
      </c>
      <c r="W10" s="84">
        <f>E1</f>
        <v>-16</v>
      </c>
      <c r="X10" s="84">
        <f>IF(V10&gt;30,V10+W10,0)</f>
        <v>0</v>
      </c>
      <c r="Y10" s="85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6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7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-12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8"/>
      <c r="C12" s="88"/>
      <c r="D12" s="88"/>
      <c r="E12" s="88"/>
      <c r="F12" s="88"/>
      <c r="G12" s="88"/>
      <c r="H12" s="88"/>
      <c r="I12" s="88"/>
      <c r="J12" s="88"/>
      <c r="K12" s="58" t="s">
        <v>15</v>
      </c>
      <c r="L12" s="88"/>
      <c r="M12" s="88"/>
      <c r="N12" s="88"/>
      <c r="O12" s="88"/>
      <c r="P12" s="88"/>
      <c r="Q12" s="88"/>
      <c r="R12" s="88"/>
      <c r="S12" s="88"/>
      <c r="T12" s="88"/>
      <c r="U12" s="89" t="s">
        <v>7</v>
      </c>
      <c r="V12" s="59" t="s">
        <v>8</v>
      </c>
      <c r="W12" s="59" t="s">
        <v>11</v>
      </c>
      <c r="X12" s="59" t="s">
        <v>9</v>
      </c>
      <c r="Y12" s="90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6">
        <f>[2]Blad1!$A$11</f>
        <v>45292</v>
      </c>
      <c r="B13" s="88"/>
      <c r="C13" s="88"/>
      <c r="D13" s="88"/>
      <c r="E13" s="88"/>
      <c r="F13" s="88"/>
      <c r="G13" s="88"/>
      <c r="H13" s="88"/>
      <c r="I13" s="88"/>
      <c r="J13" s="88"/>
      <c r="K13" s="91"/>
      <c r="L13" s="88"/>
      <c r="M13" s="88"/>
      <c r="N13" s="88"/>
      <c r="O13" s="88"/>
      <c r="P13" s="88"/>
      <c r="Q13" s="88"/>
      <c r="R13" s="88"/>
      <c r="S13" s="88"/>
      <c r="T13" s="88"/>
      <c r="U13" s="91"/>
      <c r="V13" s="88"/>
      <c r="W13" s="59"/>
      <c r="X13" s="59">
        <v>99</v>
      </c>
      <c r="Y13" s="90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212" stopIfTrue="1" operator="lessThan">
      <formula>B$3</formula>
    </cfRule>
  </conditionalFormatting>
  <conditionalFormatting sqref="E1">
    <cfRule type="cellIs" dxfId="0" priority="9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2016-09-13T07:18:16Z</cp:lastPrinted>
  <dcterms:created xsi:type="dcterms:W3CDTF">1998-11-18T13:43:32Z</dcterms:created>
  <dcterms:modified xsi:type="dcterms:W3CDTF">2024-02-26T10:18:17Z</dcterms:modified>
</cp:coreProperties>
</file>